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4190" windowHeight="636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<sst xmlns="http://schemas.openxmlformats.org/spreadsheetml/2006/main" count="58" uniqueCount="33">
  <si>
    <t>VA Salary (1.0FTE)</t>
  </si>
  <si>
    <t>VA Eighths</t>
  </si>
  <si>
    <t>VA Eighths Adjusted Salary</t>
  </si>
  <si>
    <t>CU Salary</t>
  </si>
  <si>
    <t>formula</t>
  </si>
  <si>
    <t>enter</t>
  </si>
  <si>
    <t>Monthly</t>
  </si>
  <si>
    <t>VA Effort and Salary Calculator (revised Jan 2017)</t>
  </si>
  <si>
    <t>Description:</t>
  </si>
  <si>
    <t>Eff Date:</t>
  </si>
  <si>
    <t>Kohrt FY17 Recalc</t>
  </si>
  <si>
    <t>Desired Total Salary (1.0FTE)</t>
  </si>
  <si>
    <t>VA Eighths FTE</t>
  </si>
  <si>
    <t>CU FTE Minimum</t>
  </si>
  <si>
    <t>CU FTE Maximum</t>
  </si>
  <si>
    <t>Enter Data in Green Fields</t>
  </si>
  <si>
    <t>Review Data in Yellow Fields</t>
  </si>
  <si>
    <r>
      <t xml:space="preserve">Salary Percent Support Reference </t>
    </r>
    <r>
      <rPr>
        <b/>
        <sz val="11"/>
        <color indexed="8"/>
        <rFont val="Arial"/>
        <family val="2"/>
      </rPr>
      <t>(Not Used for Effort)</t>
    </r>
  </si>
  <si>
    <t>VA Salary</t>
  </si>
  <si>
    <t>CU Salary for HCM</t>
  </si>
  <si>
    <t xml:space="preserve">Notes: </t>
  </si>
  <si>
    <t xml:space="preserve">You want to find a happy medium for CU FTE assignment that matches actual effort and allows for </t>
  </si>
  <si>
    <t xml:space="preserve">    reasonable estimation of effort coverage of existing/planned sponsored projects.</t>
  </si>
  <si>
    <t xml:space="preserve">If you select a higher than accurate FTE, the hourly rate will be reduced affecting vacation/sick </t>
  </si>
  <si>
    <t xml:space="preserve">    payout to employee.</t>
  </si>
  <si>
    <t xml:space="preserve">If you select a lower than accurate FTE, the available effort may be too low to accurately reflect sponsored </t>
  </si>
  <si>
    <t xml:space="preserve">    benefits eligible.</t>
  </si>
  <si>
    <t xml:space="preserve">    projects, the vacation and sick will accure at a lower than accurate rate, or the employee may not be</t>
  </si>
  <si>
    <t>Selected CU FTE</t>
  </si>
  <si>
    <t>CU Appointment Hours</t>
  </si>
  <si>
    <t>&lt;= Matches to VA MOU (CU Section - Hrs per week)</t>
  </si>
  <si>
    <t>Add Description</t>
  </si>
  <si>
    <t>Add Eff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</si>
</sst>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_(* #,##0.000_);_(* \(#,##0.000\);_(* &quot;-&quot;??_);_(@_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5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14" fontId="47" fillId="0" borderId="0" xfId="0" applyNumberFormat="1" applyFont="1" applyAlignment="1">
      <alignment/>
    </xf>
    <xf numFmtId="43" fontId="0" fillId="0" borderId="0" xfId="42" applyFont="1" applyAlignment="1">
      <alignment horizontal="center"/>
    </xf>
    <xf numFmtId="43" fontId="0" fillId="33" borderId="0" xfId="42" applyFont="1" applyFill="1" applyAlignment="1">
      <alignment/>
    </xf>
    <xf numFmtId="43" fontId="0" fillId="0" borderId="0" xfId="42" applyFont="1" applyAlignment="1">
      <alignment/>
    </xf>
    <xf numFmtId="0" fontId="0" fillId="34" borderId="0" xfId="0" applyFill="1" applyAlignment="1">
      <alignment/>
    </xf>
    <xf numFmtId="165" fontId="0" fillId="34" borderId="0" xfId="0" applyNumberFormat="1" applyFill="1" applyAlignment="1">
      <alignment/>
    </xf>
    <xf numFmtId="0" fontId="46" fillId="34" borderId="0" xfId="0" applyFont="1" applyFill="1" applyAlignment="1">
      <alignment/>
    </xf>
    <xf numFmtId="166" fontId="0" fillId="0" borderId="0" xfId="42" applyNumberFormat="1" applyFont="1" applyAlignment="1">
      <alignment/>
    </xf>
    <xf numFmtId="43" fontId="7" fillId="0" borderId="0" xfId="42" applyFont="1" applyAlignment="1">
      <alignment/>
    </xf>
    <xf numFmtId="43" fontId="7" fillId="35" borderId="0" xfId="42" applyFont="1" applyFill="1" applyAlignment="1">
      <alignment/>
    </xf>
    <xf numFmtId="166" fontId="7" fillId="35" borderId="0" xfId="42" applyNumberFormat="1" applyFont="1" applyFill="1" applyAlignment="1">
      <alignment/>
    </xf>
    <xf numFmtId="0" fontId="49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43" fontId="0" fillId="35" borderId="0" xfId="42" applyFont="1" applyFill="1" applyAlignment="1">
      <alignment/>
    </xf>
    <xf numFmtId="10" fontId="0" fillId="35" borderId="0" xfId="57" applyNumberFormat="1" applyFont="1" applyFill="1" applyAlignment="1">
      <alignment/>
    </xf>
    <xf numFmtId="43" fontId="0" fillId="35" borderId="0" xfId="0" applyNumberFormat="1" applyFill="1" applyAlignment="1">
      <alignment/>
    </xf>
    <xf numFmtId="0" fontId="0" fillId="22" borderId="0" xfId="0" applyFont="1" applyFill="1" applyAlignment="1">
      <alignment/>
    </xf>
    <xf numFmtId="0" fontId="7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166" fontId="7" fillId="0" borderId="0" xfId="42" applyNumberFormat="1" applyFont="1" applyFill="1" applyAlignment="1">
      <alignment/>
    </xf>
    <xf numFmtId="0" fontId="46" fillId="0" borderId="0" xfId="0" applyFont="1" applyFill="1" applyAlignment="1">
      <alignment/>
    </xf>
    <xf numFmtId="43" fontId="7" fillId="35" borderId="0" xfId="42" applyNumberFormat="1" applyFont="1" applyFill="1" applyAlignment="1">
      <alignment/>
    </xf>
    <xf numFmtId="0" fontId="50" fillId="0" borderId="0" xfId="0" applyFont="1" applyFill="1" applyAlignment="1">
      <alignment/>
    </xf>
    <xf numFmtId="166" fontId="11" fillId="0" borderId="0" xfId="42" applyNumberFormat="1" applyFont="1" applyFill="1" applyAlignment="1">
      <alignment/>
    </xf>
    <xf numFmtId="43" fontId="0" fillId="22" borderId="0" xfId="42" applyFont="1" applyFill="1" applyAlignment="1">
      <alignment/>
    </xf>
    <xf numFmtId="0" fontId="0" fillId="22" borderId="0" xfId="42" applyNumberFormat="1" applyFont="1" applyFill="1" applyAlignment="1">
      <alignment/>
    </xf>
    <xf numFmtId="166" fontId="0" fillId="22" borderId="0" xfId="42" applyNumberFormat="1" applyFont="1" applyFill="1" applyAlignment="1">
      <alignment/>
    </xf>
    <xf numFmtId="0" fontId="4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60" zoomScaleNormal="160" zoomScalePageLayoutView="0" workbookViewId="0" topLeftCell="A1">
      <selection activeCell="F8" sqref="F8"/>
    </sheetView>
  </sheetViews>
  <sheetFormatPr defaultColWidth="9.00390625" defaultRowHeight="14.25"/>
  <cols>
    <col min="1" max="1" width="32.125" style="0" customWidth="1"/>
    <col min="2" max="2" width="14.25390625" style="0" bestFit="1" customWidth="1"/>
    <col min="3" max="3" width="13.25390625" style="0" bestFit="1" customWidth="1"/>
    <col min="4" max="4" width="10.875" style="0" bestFit="1" customWidth="1"/>
  </cols>
  <sheetData>
    <row r="1" spans="1:5" ht="15">
      <c r="A1" s="1" t="s">
        <v>7</v>
      </c>
      <c r="E1" s="6"/>
    </row>
    <row r="2" spans="1:5" ht="14.25">
      <c r="A2" s="25" t="s">
        <v>15</v>
      </c>
      <c r="E2" s="6"/>
    </row>
    <row r="3" spans="1:5" ht="14.25">
      <c r="A3" s="20" t="s">
        <v>16</v>
      </c>
      <c r="E3" s="6"/>
    </row>
    <row r="4" spans="1:5" ht="15">
      <c r="A4" s="1"/>
      <c r="E4" s="6"/>
    </row>
    <row r="5" spans="1:5" ht="15">
      <c r="A5" s="1" t="s">
        <v>8</v>
      </c>
      <c r="B5" s="38" t="s">
        <v>31</v>
      </c>
      <c r="C5" s="38"/>
      <c r="D5" s="1" t="s">
        <v>9</v>
      </c>
      <c r="E5" s="8" t="s">
        <v>32</v>
      </c>
    </row>
    <row r="6" ht="14.25">
      <c r="B6" s="5"/>
    </row>
    <row r="7" spans="1:4" ht="14.25">
      <c r="A7" s="5"/>
      <c r="B7" s="2"/>
      <c r="D7" s="7" t="s">
        <v>6</v>
      </c>
    </row>
    <row r="8" spans="1:4" ht="14.25">
      <c r="A8" t="s">
        <v>11</v>
      </c>
      <c r="B8" s="35"/>
      <c r="C8" s="3" t="s">
        <v>5</v>
      </c>
      <c r="D8" s="9">
        <f>B8/12</f>
        <v>0</v>
      </c>
    </row>
    <row r="9" spans="2:4" ht="14.25">
      <c r="B9" s="11"/>
      <c r="C9" s="3"/>
      <c r="D9" s="9"/>
    </row>
    <row r="10" spans="1:4" ht="14.25">
      <c r="A10" t="s">
        <v>0</v>
      </c>
      <c r="B10" s="35"/>
      <c r="C10" s="3" t="s">
        <v>5</v>
      </c>
      <c r="D10" s="9">
        <f>B10/12</f>
        <v>0</v>
      </c>
    </row>
    <row r="11" spans="2:4" ht="14.25">
      <c r="B11" s="11"/>
      <c r="C11" s="3"/>
      <c r="D11" s="9"/>
    </row>
    <row r="12" spans="1:4" ht="14.25">
      <c r="A12" t="s">
        <v>1</v>
      </c>
      <c r="B12" s="35"/>
      <c r="C12" s="3" t="s">
        <v>5</v>
      </c>
      <c r="D12" s="9"/>
    </row>
    <row r="13" spans="2:4" ht="14.25">
      <c r="B13" s="11"/>
      <c r="D13" s="9"/>
    </row>
    <row r="14" spans="1:4" ht="14.25">
      <c r="A14" t="s">
        <v>2</v>
      </c>
      <c r="B14" s="16">
        <f>B12/8*B10</f>
        <v>0</v>
      </c>
      <c r="C14" s="3" t="s">
        <v>4</v>
      </c>
      <c r="D14" s="9">
        <f>B14/12</f>
        <v>0</v>
      </c>
    </row>
    <row r="15" spans="1:4" ht="14.25">
      <c r="A15" s="21" t="s">
        <v>19</v>
      </c>
      <c r="B15" s="17">
        <f>B8-B14</f>
        <v>0</v>
      </c>
      <c r="C15" s="3" t="s">
        <v>4</v>
      </c>
      <c r="D15" s="9">
        <f>B15/12</f>
        <v>0</v>
      </c>
    </row>
    <row r="16" spans="2:3" ht="14.25">
      <c r="B16" s="4"/>
      <c r="C16" s="3"/>
    </row>
    <row r="17" spans="1:4" ht="14.25">
      <c r="A17" s="12"/>
      <c r="B17" s="13"/>
      <c r="C17" s="14"/>
      <c r="D17" s="12"/>
    </row>
    <row r="18" spans="2:3" ht="14.25">
      <c r="B18" s="4"/>
      <c r="C18" s="3"/>
    </row>
    <row r="19" spans="1:3" ht="14.25">
      <c r="A19" t="s">
        <v>12</v>
      </c>
      <c r="B19" s="15">
        <f>B12/8</f>
        <v>0</v>
      </c>
      <c r="C19" s="3"/>
    </row>
    <row r="20" spans="1:3" ht="14.25">
      <c r="A20" s="21" t="s">
        <v>13</v>
      </c>
      <c r="B20" s="18">
        <f>1-B19</f>
        <v>1</v>
      </c>
      <c r="C20" s="19">
        <f>IF(B20&lt;0.5,"&lt;= Not Benefits Eligible at this FTE","")</f>
      </c>
    </row>
    <row r="21" spans="1:3" ht="14.25">
      <c r="A21" s="21" t="s">
        <v>14</v>
      </c>
      <c r="B21" s="18">
        <f>1.5-B19</f>
        <v>1.5</v>
      </c>
      <c r="C21" s="3"/>
    </row>
    <row r="22" spans="2:3" s="29" customFormat="1" ht="14.25">
      <c r="B22" s="30"/>
      <c r="C22" s="31"/>
    </row>
    <row r="23" spans="1:3" ht="14.25">
      <c r="A23" s="36" t="s">
        <v>28</v>
      </c>
      <c r="B23" s="37"/>
      <c r="C23" s="3"/>
    </row>
    <row r="24" spans="1:3" ht="14.25">
      <c r="A24" s="21" t="s">
        <v>29</v>
      </c>
      <c r="B24" s="32">
        <f>B23*40</f>
        <v>0</v>
      </c>
      <c r="C24" s="3" t="s">
        <v>30</v>
      </c>
    </row>
    <row r="25" spans="1:3" s="28" customFormat="1" ht="14.25">
      <c r="A25" s="33"/>
      <c r="B25" s="34"/>
      <c r="C25" s="3"/>
    </row>
    <row r="27" spans="1:3" ht="15">
      <c r="A27" s="21" t="s">
        <v>17</v>
      </c>
      <c r="B27" s="21"/>
      <c r="C27" s="21"/>
    </row>
    <row r="28" spans="1:3" ht="14.25">
      <c r="A28" s="21" t="s">
        <v>18</v>
      </c>
      <c r="B28" s="22">
        <f>B14</f>
        <v>0</v>
      </c>
      <c r="C28" s="23" t="e">
        <f>B28/(SUM(B28:B29))</f>
        <v>#DIV/0!</v>
      </c>
    </row>
    <row r="29" spans="1:3" ht="14.25">
      <c r="A29" s="21" t="s">
        <v>3</v>
      </c>
      <c r="B29" s="24">
        <f>B15</f>
        <v>0</v>
      </c>
      <c r="C29" s="23" t="e">
        <f>B29/SUM(B28:B29)</f>
        <v>#DIV/0!</v>
      </c>
    </row>
    <row r="31" ht="15">
      <c r="A31" s="27" t="s">
        <v>20</v>
      </c>
    </row>
    <row r="32" ht="14.25">
      <c r="A32" s="26" t="s">
        <v>21</v>
      </c>
    </row>
    <row r="33" ht="14.25">
      <c r="A33" s="26" t="s">
        <v>22</v>
      </c>
    </row>
    <row r="34" ht="14.25">
      <c r="A34" t="s">
        <v>23</v>
      </c>
    </row>
    <row r="35" ht="14.25">
      <c r="A35" t="s">
        <v>24</v>
      </c>
    </row>
    <row r="36" ht="14.25">
      <c r="A36" t="s">
        <v>25</v>
      </c>
    </row>
    <row r="37" ht="14.25">
      <c r="A37" t="s">
        <v>27</v>
      </c>
    </row>
    <row r="38" ht="14.25">
      <c r="A38" t="s">
        <v>26</v>
      </c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160" zoomScaleNormal="160" zoomScalePageLayoutView="0" workbookViewId="0" topLeftCell="A1">
      <selection activeCell="B8" sqref="B8"/>
    </sheetView>
  </sheetViews>
  <sheetFormatPr defaultColWidth="9.00390625" defaultRowHeight="14.25"/>
  <cols>
    <col min="1" max="1" width="28.875" style="0" customWidth="1"/>
    <col min="2" max="2" width="14.25390625" style="0" bestFit="1" customWidth="1"/>
    <col min="3" max="3" width="13.25390625" style="0" bestFit="1" customWidth="1"/>
    <col min="4" max="4" width="10.875" style="0" bestFit="1" customWidth="1"/>
  </cols>
  <sheetData>
    <row r="1" spans="1:5" ht="15">
      <c r="A1" s="1" t="s">
        <v>7</v>
      </c>
      <c r="E1" s="6"/>
    </row>
    <row r="2" spans="1:5" ht="14.25">
      <c r="A2" s="25" t="s">
        <v>15</v>
      </c>
      <c r="E2" s="6"/>
    </row>
    <row r="3" spans="1:5" ht="14.25">
      <c r="A3" s="20" t="s">
        <v>16</v>
      </c>
      <c r="E3" s="6"/>
    </row>
    <row r="4" spans="1:5" ht="15">
      <c r="A4" s="1"/>
      <c r="E4" s="6"/>
    </row>
    <row r="5" spans="1:5" ht="15">
      <c r="A5" s="1" t="s">
        <v>8</v>
      </c>
      <c r="B5" s="38" t="s">
        <v>10</v>
      </c>
      <c r="C5" s="38"/>
      <c r="D5" s="1" t="s">
        <v>9</v>
      </c>
      <c r="E5" s="8">
        <v>42552</v>
      </c>
    </row>
    <row r="6" ht="14.25">
      <c r="B6" s="5"/>
    </row>
    <row r="7" spans="1:4" ht="14.25">
      <c r="A7" s="5"/>
      <c r="B7" s="2"/>
      <c r="D7" s="7" t="s">
        <v>6</v>
      </c>
    </row>
    <row r="8" spans="1:4" ht="14.25">
      <c r="A8" t="s">
        <v>11</v>
      </c>
      <c r="B8" s="10">
        <v>226896</v>
      </c>
      <c r="C8" s="3" t="s">
        <v>5</v>
      </c>
      <c r="D8" s="9">
        <f>B8/12</f>
        <v>18908</v>
      </c>
    </row>
    <row r="9" spans="2:4" ht="14.25">
      <c r="B9" s="11"/>
      <c r="C9" s="3"/>
      <c r="D9" s="9"/>
    </row>
    <row r="10" spans="1:4" ht="14.25">
      <c r="A10" t="s">
        <v>0</v>
      </c>
      <c r="B10" s="10">
        <v>118018</v>
      </c>
      <c r="C10" s="3" t="s">
        <v>5</v>
      </c>
      <c r="D10" s="9">
        <f>B10/12</f>
        <v>9834.833333333334</v>
      </c>
    </row>
    <row r="11" spans="2:4" ht="14.25">
      <c r="B11" s="11"/>
      <c r="C11" s="3"/>
      <c r="D11" s="9"/>
    </row>
    <row r="12" spans="1:4" ht="14.25">
      <c r="A12" t="s">
        <v>1</v>
      </c>
      <c r="B12" s="10">
        <v>5</v>
      </c>
      <c r="C12" s="3" t="s">
        <v>5</v>
      </c>
      <c r="D12" s="9"/>
    </row>
    <row r="13" spans="2:4" ht="14.25">
      <c r="B13" s="11"/>
      <c r="D13" s="9"/>
    </row>
    <row r="14" spans="1:4" ht="14.25">
      <c r="A14" t="s">
        <v>2</v>
      </c>
      <c r="B14" s="16">
        <f>B12/8*B10</f>
        <v>73761.25</v>
      </c>
      <c r="C14" s="3" t="s">
        <v>4</v>
      </c>
      <c r="D14" s="9">
        <f>B14/12</f>
        <v>6146.770833333333</v>
      </c>
    </row>
    <row r="15" spans="1:4" ht="14.25">
      <c r="A15" s="21" t="s">
        <v>19</v>
      </c>
      <c r="B15" s="17">
        <f>B8-B14</f>
        <v>153134.75</v>
      </c>
      <c r="C15" s="3" t="s">
        <v>4</v>
      </c>
      <c r="D15" s="9">
        <f>B15/12</f>
        <v>12761.229166666666</v>
      </c>
    </row>
    <row r="16" spans="2:3" ht="14.25">
      <c r="B16" s="4"/>
      <c r="C16" s="3"/>
    </row>
    <row r="17" spans="1:4" ht="14.25">
      <c r="A17" s="12"/>
      <c r="B17" s="13"/>
      <c r="C17" s="14"/>
      <c r="D17" s="12"/>
    </row>
    <row r="18" spans="2:3" ht="14.25">
      <c r="B18" s="4"/>
      <c r="C18" s="3"/>
    </row>
    <row r="19" spans="1:3" ht="14.25">
      <c r="A19" t="s">
        <v>12</v>
      </c>
      <c r="B19" s="15">
        <f>B12/8</f>
        <v>0.625</v>
      </c>
      <c r="C19" s="3"/>
    </row>
    <row r="20" spans="1:3" ht="14.25">
      <c r="A20" s="21" t="s">
        <v>13</v>
      </c>
      <c r="B20" s="18">
        <f>1-B19</f>
        <v>0.375</v>
      </c>
      <c r="C20" s="19" t="str">
        <f>IF(B20&lt;0.5,"&lt;= Not Benefits Eligible at this FTE","")</f>
        <v>&lt;= Not Benefits Eligible at this FTE</v>
      </c>
    </row>
    <row r="21" spans="1:3" ht="14.25">
      <c r="A21" s="21" t="s">
        <v>14</v>
      </c>
      <c r="B21" s="18">
        <f>1.5-B19</f>
        <v>0.875</v>
      </c>
      <c r="C21" s="3"/>
    </row>
    <row r="23" spans="1:3" ht="15">
      <c r="A23" s="21" t="s">
        <v>17</v>
      </c>
      <c r="B23" s="21"/>
      <c r="C23" s="21"/>
    </row>
    <row r="24" spans="1:3" ht="14.25">
      <c r="A24" s="21" t="s">
        <v>18</v>
      </c>
      <c r="B24" s="22">
        <f>B14</f>
        <v>73761.25</v>
      </c>
      <c r="C24" s="23">
        <f>B24/(SUM(B24:B25))</f>
        <v>0.32508836647627104</v>
      </c>
    </row>
    <row r="25" spans="1:3" ht="14.25">
      <c r="A25" s="21" t="s">
        <v>3</v>
      </c>
      <c r="B25" s="24">
        <f>B15</f>
        <v>153134.75</v>
      </c>
      <c r="C25" s="23">
        <f>B25/SUM(B24:B25)</f>
        <v>0.674911633523729</v>
      </c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Landry, Christine (Geriatrics)</dc:creator>
  <cp:keywords/>
  <dc:description/>
  <cp:lastModifiedBy>Holland, Ryan</cp:lastModifiedBy>
  <cp:lastPrinted>2016-06-23T18:48:07Z</cp:lastPrinted>
  <dcterms:created xsi:type="dcterms:W3CDTF">2016-04-26T15:07:47Z</dcterms:created>
  <dcterms:modified xsi:type="dcterms:W3CDTF">2017-02-07T21:36:06Z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how on Home Pa">
    <vt:lpwstr>0</vt:lpwstr>
  </property>
  <property fmtid="{D5CDD505-2E9C-101B-9397-08002B2CF9AE}" pid="4" name="Offi">
    <vt:lpwstr>5;#OGC</vt:lpwstr>
  </property>
  <property fmtid="{D5CDD505-2E9C-101B-9397-08002B2CF9AE}" pid="5" name="Show in All Documen">
    <vt:lpwstr>0</vt:lpwstr>
  </property>
  <property fmtid="{D5CDD505-2E9C-101B-9397-08002B2CF9AE}" pid="6" name="Intran">
    <vt:lpwstr>0</vt:lpwstr>
  </property>
</Properties>
</file>